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workbookProtection workbookAlgorithmName="SHA-512" workbookHashValue="pOYzdSjGDpoJZz0rU575wDwPEXSCYhItK9gm2be8dcvqaSy+Jae5BwyIGnEnCgW1rrYkeZC9TsjjgUsYxOJ5wQ==" workbookSaltValue="xEmMieCkr2EUrI/J0WItYg==" workbookSpinCount="100000" lockStructure="1"/>
  <bookViews>
    <workbookView xWindow="14385" yWindow="45" windowWidth="14430" windowHeight="11760" tabRatio="955"/>
  </bookViews>
  <sheets>
    <sheet name="Kontrola a servis plynových zař" sheetId="1" r:id="rId1"/>
    <sheet name="Kontrola vč. plynovodu" sheetId="4" r:id="rId2"/>
    <sheet name="Odb.prohlídka kotelny" sheetId="9" r:id="rId3"/>
    <sheet name="Revize plynových zařízení" sheetId="5" r:id="rId4"/>
    <sheet name="Školení obsluh PZ" sheetId="6" r:id="rId5"/>
    <sheet name="Školení odpov.osob za PZ " sheetId="7" r:id="rId6"/>
    <sheet name="Školení obsluh plyn.kotlů" sheetId="8" r:id="rId7"/>
    <sheet name="Rekapitulace ceny" sheetId="10" r:id="rId8"/>
  </sheets>
  <calcPr calcId="152511"/>
</workbook>
</file>

<file path=xl/calcChain.xml><?xml version="1.0" encoding="utf-8"?>
<calcChain xmlns="http://schemas.openxmlformats.org/spreadsheetml/2006/main">
  <c r="K13" i="5" l="1"/>
  <c r="K13" i="4"/>
  <c r="G9" i="9" l="1"/>
  <c r="G9" i="8"/>
  <c r="G9" i="6"/>
  <c r="G9" i="7"/>
  <c r="I17" i="5"/>
  <c r="I17" i="4"/>
  <c r="I16" i="1"/>
  <c r="I8" i="8" l="1"/>
  <c r="I8" i="9" l="1"/>
  <c r="I7" i="9"/>
  <c r="I8" i="7"/>
  <c r="I9" i="7"/>
  <c r="B9" i="10" s="1"/>
  <c r="I8" i="6"/>
  <c r="K16" i="5"/>
  <c r="K15" i="5"/>
  <c r="K14" i="5"/>
  <c r="K12" i="5"/>
  <c r="K11" i="5"/>
  <c r="K10" i="5"/>
  <c r="K9" i="5"/>
  <c r="K8" i="5"/>
  <c r="K11" i="4"/>
  <c r="K12" i="4"/>
  <c r="K14" i="4"/>
  <c r="K15" i="4"/>
  <c r="K16" i="4"/>
  <c r="K10" i="4"/>
  <c r="K9" i="4"/>
  <c r="K8" i="4"/>
  <c r="K8" i="1"/>
  <c r="K9" i="1"/>
  <c r="K10" i="1"/>
  <c r="K11" i="1"/>
  <c r="K12" i="1"/>
  <c r="K13" i="1"/>
  <c r="K14" i="1"/>
  <c r="K15" i="1"/>
  <c r="K16" i="1" l="1"/>
  <c r="B5" i="10" s="1"/>
  <c r="K17" i="5"/>
  <c r="B7" i="10" s="1"/>
  <c r="I9" i="8"/>
  <c r="B10" i="10" s="1"/>
  <c r="I9" i="9"/>
  <c r="B11" i="10" s="1"/>
  <c r="I9" i="6"/>
  <c r="B8" i="10" s="1"/>
  <c r="K17" i="4"/>
  <c r="B6" i="10" s="1"/>
  <c r="B12" i="10" l="1"/>
</calcChain>
</file>

<file path=xl/sharedStrings.xml><?xml version="1.0" encoding="utf-8"?>
<sst xmlns="http://schemas.openxmlformats.org/spreadsheetml/2006/main" count="241" uniqueCount="80">
  <si>
    <t>Jednotková cena</t>
  </si>
  <si>
    <t xml:space="preserve">Cena celkem </t>
  </si>
  <si>
    <t>Plánovaný termín revize</t>
  </si>
  <si>
    <t>Perioda: 1 x za rok</t>
  </si>
  <si>
    <t>Celkový počet revizí za plánované období</t>
  </si>
  <si>
    <t>Požadovaná způsobilost: Revizní technik PZ</t>
  </si>
  <si>
    <t>Revize plynových zařízení</t>
  </si>
  <si>
    <t>Perioda: 1 x za 3 roky</t>
  </si>
  <si>
    <t>Školení obsluh plynových zařízení</t>
  </si>
  <si>
    <t>Plánovaný termín školení</t>
  </si>
  <si>
    <t>Celkový počet školení za plánované období</t>
  </si>
  <si>
    <t>Jednotková cena za školení</t>
  </si>
  <si>
    <t>Plánovaný počet účastníků školení</t>
  </si>
  <si>
    <t>Plánovaný termín prohlídky</t>
  </si>
  <si>
    <t>Celkový počet prohlídek za plánované období</t>
  </si>
  <si>
    <t>Školení odpovědných osob za provoz plynových zařízení</t>
  </si>
  <si>
    <t>Školení obsluh plynových kotlů</t>
  </si>
  <si>
    <t>Perioda: 1 x za 5 let</t>
  </si>
  <si>
    <t>Plynová kotelna (specifikace)</t>
  </si>
  <si>
    <t>Spotřebiče</t>
  </si>
  <si>
    <t>Počet        ks</t>
  </si>
  <si>
    <t>Jm.výkon        kW</t>
  </si>
  <si>
    <t xml:space="preserve">Plánovaný termín revize   </t>
  </si>
  <si>
    <t>Školení obsluh PZ</t>
  </si>
  <si>
    <t>Požadovaná způsobilost: Oprávněná servisní organizace</t>
  </si>
  <si>
    <t>Perioda: 1 x za 1 rok</t>
  </si>
  <si>
    <t>09/2013</t>
  </si>
  <si>
    <t>09/2017</t>
  </si>
  <si>
    <t>Požadovaná způsobilost: Osoba znalá, nebo Revizní technik PZ</t>
  </si>
  <si>
    <t>Roční servis PZ (jedná se o kontrolu a servis plynových zařízení před topnou sezónou)</t>
  </si>
  <si>
    <t>Sklad Střelice</t>
  </si>
  <si>
    <t>12/2013</t>
  </si>
  <si>
    <t>12/2016</t>
  </si>
  <si>
    <t>Viessmann Triplex</t>
  </si>
  <si>
    <t>5/2014</t>
  </si>
  <si>
    <t>5/2015</t>
  </si>
  <si>
    <t>5/2016</t>
  </si>
  <si>
    <t>5/2017</t>
  </si>
  <si>
    <t>K 2 Viessmann Duplex</t>
  </si>
  <si>
    <t>topidlo KARMA</t>
  </si>
  <si>
    <t>Blowterm IHP/S 20</t>
  </si>
  <si>
    <t>Blowterm IHP/S 30</t>
  </si>
  <si>
    <t xml:space="preserve">Baxi Luna </t>
  </si>
  <si>
    <t xml:space="preserve">plyn. hořák RODA </t>
  </si>
  <si>
    <t>topidlo NICHE CS</t>
  </si>
  <si>
    <t>12/2014</t>
  </si>
  <si>
    <t>12/2015</t>
  </si>
  <si>
    <t>07/2014</t>
  </si>
  <si>
    <t>07/2015</t>
  </si>
  <si>
    <t>07/2016</t>
  </si>
  <si>
    <t>07/2017</t>
  </si>
  <si>
    <t>obj. 100b III. Kategorie</t>
  </si>
  <si>
    <t>obj.070 III. Kategorie</t>
  </si>
  <si>
    <t>9/2013</t>
  </si>
  <si>
    <t>Nabídková cena celkem za sklad Střelice</t>
  </si>
  <si>
    <t>Počet        ks spotřebičů</t>
  </si>
  <si>
    <t>9/2016</t>
  </si>
  <si>
    <t>Nabídková cena celkem za sklad střelice</t>
  </si>
  <si>
    <t>od 9/2013</t>
  </si>
  <si>
    <t>do 9/2017</t>
  </si>
  <si>
    <t xml:space="preserve"> od 9/2013</t>
  </si>
  <si>
    <t xml:space="preserve"> do 9/2017</t>
  </si>
  <si>
    <t>2 -Školení topičů nízkotlakých plynových kotlů</t>
  </si>
  <si>
    <t>Okruh činností</t>
  </si>
  <si>
    <t>Celková cena za středisko uvedená v předchozích listech</t>
  </si>
  <si>
    <t>Kontrola a servis plynových zařízení před topnou sezónou</t>
  </si>
  <si>
    <t>Školení odpovědných osob za PZ</t>
  </si>
  <si>
    <t>Odborná prohlídka kotelny</t>
  </si>
  <si>
    <t>Cena celkem za středisko:</t>
  </si>
  <si>
    <t>Kontrola dle vyhl. č. 85/1978 Sb. § 3</t>
  </si>
  <si>
    <t xml:space="preserve">Revize plynových zařízení dle  § 4 vyhl. č. 85/1978 Sb. </t>
  </si>
  <si>
    <t xml:space="preserve">Odborná prohlídka kotelny II. a III. Kategorie, dle § 16 vyhl. 91/1993 Sb. </t>
  </si>
  <si>
    <t xml:space="preserve">Kontrola zařízení dle § 3 vyhl. č. 85/1978 Sb. </t>
  </si>
  <si>
    <t>délka cca 1200m</t>
  </si>
  <si>
    <t>průmyslový STL a NTL plynovod v areálu a objektech po uzávěry před spotřebiči</t>
  </si>
  <si>
    <t xml:space="preserve">Plánovaný termín </t>
  </si>
  <si>
    <t>Celkový počet  za plánované období</t>
  </si>
  <si>
    <r>
      <t>Požadovaná způsobilost: R</t>
    </r>
    <r>
      <rPr>
        <b/>
        <sz val="9"/>
        <rFont val="Times New Roman"/>
        <family val="1"/>
        <charset val="238"/>
      </rPr>
      <t xml:space="preserve">evizní technik </t>
    </r>
    <r>
      <rPr>
        <b/>
        <sz val="9"/>
        <rFont val="Times New Roman"/>
        <family val="1"/>
        <charset val="238"/>
      </rPr>
      <t>PZ</t>
    </r>
  </si>
  <si>
    <t>Školení obsluh plynových kotlů (zkoušky topičů)</t>
  </si>
  <si>
    <r>
      <t xml:space="preserve">Požadovaná způsobilost:  </t>
    </r>
    <r>
      <rPr>
        <b/>
        <sz val="9"/>
        <rFont val="Times New Roman"/>
        <family val="1"/>
        <charset val="238"/>
      </rPr>
      <t>Revizní technik PZ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</si>
</sst>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9"/>
      <color theme="1"/>
      <name val="Times New Roman"/>
      <family val="1"/>
      <charset val="238"/>
    </font>
    <font>
      <sz val="10"/>
      <name val="Arial"/>
      <family val="2"/>
      <charset val="238"/>
    </font>
    <font>
      <b/>
      <sz val="9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theme="0" tint="-0.14999847407452621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16">
    <xf numFmtId="0" fontId="0" fillId="0" borderId="0" xfId="0"/>
    <xf numFmtId="0" fontId="2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wrapText="1"/>
    </xf>
    <xf numFmtId="0" fontId="1" fillId="0" borderId="0" xfId="0" applyFont="1"/>
    <xf numFmtId="49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0" fillId="0" borderId="0" xfId="0"/>
    <xf numFmtId="49" fontId="0" fillId="0" borderId="2" xfId="0" applyNumberFormat="1" applyBorder="1" applyAlignment="1">
      <alignment horizontal="center"/>
    </xf>
    <xf numFmtId="49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49" fontId="0" fillId="0" borderId="2" xfId="0" applyNumberFormat="1" applyBorder="1"/>
    <xf numFmtId="164" fontId="0" fillId="0" borderId="2" xfId="0" applyNumberFormat="1" applyBorder="1"/>
    <xf numFmtId="164" fontId="0" fillId="3" borderId="3" xfId="0" applyNumberFormat="1" applyFill="1" applyBorder="1"/>
    <xf numFmtId="164" fontId="0" fillId="0" borderId="5" xfId="0" applyNumberFormat="1" applyFill="1" applyBorder="1"/>
    <xf numFmtId="164" fontId="0" fillId="0" borderId="0" xfId="0" applyNumberFormat="1" applyFill="1" applyBorder="1"/>
    <xf numFmtId="0" fontId="2" fillId="0" borderId="0" xfId="0" applyFont="1" applyFill="1" applyBorder="1" applyAlignment="1">
      <alignment vertical="top" wrapText="1"/>
    </xf>
    <xf numFmtId="0" fontId="2" fillId="0" borderId="0" xfId="0" applyFont="1" applyFill="1" applyBorder="1" applyAlignment="1">
      <alignment wrapText="1"/>
    </xf>
    <xf numFmtId="164" fontId="0" fillId="0" borderId="4" xfId="0" applyNumberFormat="1" applyBorder="1"/>
    <xf numFmtId="49" fontId="0" fillId="0" borderId="6" xfId="0" applyNumberFormat="1" applyBorder="1"/>
    <xf numFmtId="49" fontId="0" fillId="0" borderId="4" xfId="0" applyNumberFormat="1" applyFont="1" applyBorder="1" applyAlignment="1">
      <alignment horizontal="center"/>
    </xf>
    <xf numFmtId="1" fontId="0" fillId="0" borderId="4" xfId="0" applyNumberFormat="1" applyBorder="1" applyAlignment="1">
      <alignment horizontal="center"/>
    </xf>
    <xf numFmtId="1" fontId="0" fillId="0" borderId="2" xfId="0" applyNumberFormat="1" applyBorder="1" applyAlignment="1">
      <alignment horizontal="center"/>
    </xf>
    <xf numFmtId="1" fontId="0" fillId="0" borderId="0" xfId="0" applyNumberFormat="1" applyBorder="1" applyAlignment="1">
      <alignment horizontal="center"/>
    </xf>
    <xf numFmtId="0" fontId="0" fillId="0" borderId="7" xfId="0" applyBorder="1"/>
    <xf numFmtId="49" fontId="0" fillId="0" borderId="7" xfId="0" applyNumberFormat="1" applyFont="1" applyBorder="1" applyAlignment="1">
      <alignment horizontal="center"/>
    </xf>
    <xf numFmtId="49" fontId="0" fillId="0" borderId="2" xfId="0" applyNumberFormat="1" applyBorder="1" applyAlignment="1">
      <alignment wrapText="1"/>
    </xf>
    <xf numFmtId="164" fontId="0" fillId="0" borderId="5" xfId="0" applyNumberFormat="1" applyFill="1" applyBorder="1" applyAlignment="1">
      <alignment wrapText="1"/>
    </xf>
    <xf numFmtId="0" fontId="0" fillId="0" borderId="0" xfId="0" applyAlignment="1">
      <alignment wrapText="1"/>
    </xf>
    <xf numFmtId="0" fontId="0" fillId="0" borderId="0" xfId="0"/>
    <xf numFmtId="0" fontId="2" fillId="0" borderId="0" xfId="0" applyFont="1" applyFill="1" applyBorder="1" applyAlignment="1">
      <alignment vertical="top" wrapText="1"/>
    </xf>
    <xf numFmtId="0" fontId="2" fillId="0" borderId="0" xfId="0" applyFont="1" applyFill="1" applyBorder="1" applyAlignment="1">
      <alignment wrapText="1"/>
    </xf>
    <xf numFmtId="0" fontId="2" fillId="2" borderId="1" xfId="0" applyFont="1" applyFill="1" applyBorder="1" applyAlignment="1">
      <alignment wrapText="1"/>
    </xf>
    <xf numFmtId="0" fontId="1" fillId="0" borderId="0" xfId="0" applyFont="1"/>
    <xf numFmtId="0" fontId="0" fillId="0" borderId="0" xfId="0"/>
    <xf numFmtId="0" fontId="2" fillId="0" borderId="0" xfId="0" applyFont="1" applyFill="1" applyBorder="1" applyAlignment="1">
      <alignment vertical="top" wrapText="1"/>
    </xf>
    <xf numFmtId="0" fontId="0" fillId="0" borderId="0" xfId="0"/>
    <xf numFmtId="0" fontId="2" fillId="0" borderId="0" xfId="0" applyFont="1" applyFill="1" applyBorder="1" applyAlignment="1">
      <alignment vertical="top" wrapText="1"/>
    </xf>
    <xf numFmtId="49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2" fillId="2" borderId="1" xfId="0" applyFont="1" applyFill="1" applyBorder="1" applyAlignment="1">
      <alignment wrapText="1"/>
    </xf>
    <xf numFmtId="49" fontId="0" fillId="0" borderId="2" xfId="0" applyNumberFormat="1" applyFont="1" applyFill="1" applyBorder="1" applyAlignment="1">
      <alignment horizontal="center"/>
    </xf>
    <xf numFmtId="0" fontId="0" fillId="0" borderId="2" xfId="0" applyNumberFormat="1" applyFont="1" applyBorder="1" applyAlignment="1">
      <alignment horizontal="center"/>
    </xf>
    <xf numFmtId="0" fontId="3" fillId="0" borderId="2" xfId="0" applyNumberFormat="1" applyFont="1" applyBorder="1" applyAlignment="1">
      <alignment horizontal="center"/>
    </xf>
    <xf numFmtId="49" fontId="0" fillId="0" borderId="4" xfId="0" applyNumberFormat="1" applyFont="1" applyFill="1" applyBorder="1" applyAlignment="1">
      <alignment horizontal="center"/>
    </xf>
    <xf numFmtId="0" fontId="0" fillId="0" borderId="4" xfId="0" applyNumberFormat="1" applyFont="1" applyBorder="1" applyAlignment="1">
      <alignment horizontal="center"/>
    </xf>
    <xf numFmtId="0" fontId="3" fillId="0" borderId="4" xfId="0" applyNumberFormat="1" applyFont="1" applyBorder="1" applyAlignment="1">
      <alignment horizontal="center"/>
    </xf>
    <xf numFmtId="49" fontId="0" fillId="0" borderId="4" xfId="0" applyNumberFormat="1" applyBorder="1"/>
    <xf numFmtId="164" fontId="0" fillId="0" borderId="8" xfId="0" applyNumberFormat="1" applyFill="1" applyBorder="1"/>
    <xf numFmtId="0" fontId="2" fillId="3" borderId="1" xfId="0" applyFont="1" applyFill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/>
    </xf>
    <xf numFmtId="49" fontId="0" fillId="0" borderId="4" xfId="0" applyNumberFormat="1" applyBorder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164" fontId="0" fillId="4" borderId="4" xfId="0" applyNumberFormat="1" applyFill="1" applyBorder="1"/>
    <xf numFmtId="164" fontId="0" fillId="4" borderId="2" xfId="0" applyNumberFormat="1" applyFill="1" applyBorder="1"/>
    <xf numFmtId="49" fontId="0" fillId="0" borderId="2" xfId="0" applyNumberFormat="1" applyBorder="1" applyAlignment="1">
      <alignment horizontal="center" vertical="center" wrapText="1"/>
    </xf>
    <xf numFmtId="1" fontId="0" fillId="0" borderId="2" xfId="0" applyNumberFormat="1" applyBorder="1" applyAlignment="1">
      <alignment horizontal="center" vertical="center"/>
    </xf>
    <xf numFmtId="0" fontId="0" fillId="0" borderId="2" xfId="0" applyNumberFormat="1" applyBorder="1" applyAlignment="1">
      <alignment horizontal="center" vertical="center"/>
    </xf>
    <xf numFmtId="1" fontId="0" fillId="0" borderId="2" xfId="0" applyNumberFormat="1" applyBorder="1" applyAlignment="1">
      <alignment horizontal="center" vertical="center" wrapText="1"/>
    </xf>
    <xf numFmtId="164" fontId="0" fillId="4" borderId="2" xfId="0" applyNumberFormat="1" applyFill="1" applyBorder="1" applyAlignment="1">
      <alignment wrapText="1"/>
    </xf>
    <xf numFmtId="49" fontId="0" fillId="0" borderId="4" xfId="0" applyNumberFormat="1" applyFont="1" applyBorder="1" applyAlignment="1">
      <alignment horizontal="center" wrapText="1"/>
    </xf>
    <xf numFmtId="49" fontId="3" fillId="0" borderId="4" xfId="0" applyNumberFormat="1" applyFont="1" applyBorder="1" applyAlignment="1">
      <alignment horizontal="center"/>
    </xf>
    <xf numFmtId="1" fontId="0" fillId="0" borderId="4" xfId="0" applyNumberFormat="1" applyBorder="1" applyAlignment="1">
      <alignment horizontal="center" vertical="center"/>
    </xf>
    <xf numFmtId="49" fontId="0" fillId="0" borderId="9" xfId="0" applyNumberFormat="1" applyBorder="1" applyAlignment="1">
      <alignment wrapText="1"/>
    </xf>
    <xf numFmtId="49" fontId="0" fillId="0" borderId="10" xfId="0" applyNumberFormat="1" applyBorder="1" applyAlignment="1">
      <alignment horizontal="center" vertical="center"/>
    </xf>
    <xf numFmtId="49" fontId="0" fillId="0" borderId="10" xfId="0" applyNumberFormat="1" applyBorder="1"/>
    <xf numFmtId="0" fontId="0" fillId="0" borderId="10" xfId="0" applyNumberFormat="1" applyBorder="1" applyAlignment="1">
      <alignment horizontal="center" vertical="center"/>
    </xf>
    <xf numFmtId="49" fontId="1" fillId="0" borderId="11" xfId="0" applyNumberFormat="1" applyFont="1" applyBorder="1" applyAlignment="1">
      <alignment wrapText="1"/>
    </xf>
    <xf numFmtId="49" fontId="1" fillId="0" borderId="12" xfId="0" applyNumberFormat="1" applyFont="1" applyBorder="1" applyAlignment="1">
      <alignment wrapText="1"/>
    </xf>
    <xf numFmtId="49" fontId="0" fillId="0" borderId="12" xfId="0" applyNumberFormat="1" applyBorder="1"/>
    <xf numFmtId="1" fontId="0" fillId="0" borderId="12" xfId="0" applyNumberFormat="1" applyBorder="1" applyAlignment="1">
      <alignment horizontal="center" vertical="center"/>
    </xf>
    <xf numFmtId="164" fontId="0" fillId="0" borderId="13" xfId="0" applyNumberFormat="1" applyBorder="1"/>
    <xf numFmtId="164" fontId="0" fillId="4" borderId="10" xfId="0" applyNumberFormat="1" applyFill="1" applyBorder="1"/>
    <xf numFmtId="49" fontId="0" fillId="0" borderId="10" xfId="0" applyNumberFormat="1" applyFont="1" applyBorder="1" applyAlignment="1">
      <alignment horizontal="center"/>
    </xf>
    <xf numFmtId="49" fontId="0" fillId="0" borderId="14" xfId="0" applyNumberFormat="1" applyBorder="1"/>
    <xf numFmtId="1" fontId="0" fillId="0" borderId="10" xfId="0" applyNumberFormat="1" applyBorder="1" applyAlignment="1">
      <alignment horizontal="center"/>
    </xf>
    <xf numFmtId="0" fontId="0" fillId="0" borderId="10" xfId="0" applyNumberFormat="1" applyBorder="1"/>
    <xf numFmtId="49" fontId="0" fillId="0" borderId="10" xfId="0" applyNumberFormat="1" applyBorder="1" applyAlignment="1">
      <alignment horizontal="center"/>
    </xf>
    <xf numFmtId="0" fontId="0" fillId="0" borderId="10" xfId="0" applyNumberFormat="1" applyFont="1" applyBorder="1" applyAlignment="1">
      <alignment horizontal="center"/>
    </xf>
    <xf numFmtId="0" fontId="3" fillId="0" borderId="10" xfId="0" applyNumberFormat="1" applyFont="1" applyBorder="1" applyAlignment="1">
      <alignment horizontal="center"/>
    </xf>
    <xf numFmtId="1" fontId="0" fillId="0" borderId="10" xfId="0" applyNumberFormat="1" applyBorder="1" applyAlignment="1">
      <alignment horizontal="center" vertical="center"/>
    </xf>
    <xf numFmtId="49" fontId="0" fillId="0" borderId="10" xfId="0" applyNumberFormat="1" applyFont="1" applyFill="1" applyBorder="1" applyAlignment="1">
      <alignment horizontal="center"/>
    </xf>
    <xf numFmtId="0" fontId="0" fillId="3" borderId="11" xfId="0" applyFill="1" applyBorder="1" applyAlignment="1">
      <alignment horizontal="center" vertical="center"/>
    </xf>
    <xf numFmtId="0" fontId="0" fillId="3" borderId="16" xfId="0" applyFill="1" applyBorder="1" applyAlignment="1">
      <alignment horizontal="center" vertical="center" wrapText="1"/>
    </xf>
    <xf numFmtId="0" fontId="0" fillId="0" borderId="17" xfId="0" applyBorder="1" applyAlignment="1">
      <alignment horizontal="left" vertical="center" wrapText="1"/>
    </xf>
    <xf numFmtId="164" fontId="0" fillId="0" borderId="8" xfId="0" applyNumberFormat="1" applyBorder="1" applyAlignment="1">
      <alignment horizontal="right"/>
    </xf>
    <xf numFmtId="0" fontId="0" fillId="0" borderId="18" xfId="0" applyBorder="1" applyAlignment="1">
      <alignment horizontal="left" vertical="center"/>
    </xf>
    <xf numFmtId="164" fontId="0" fillId="0" borderId="5" xfId="0" applyNumberFormat="1" applyBorder="1" applyAlignment="1">
      <alignment horizontal="right"/>
    </xf>
    <xf numFmtId="0" fontId="0" fillId="0" borderId="19" xfId="0" applyBorder="1" applyAlignment="1">
      <alignment horizontal="left" vertical="center"/>
    </xf>
    <xf numFmtId="164" fontId="0" fillId="0" borderId="20" xfId="0" applyNumberFormat="1" applyBorder="1" applyAlignment="1">
      <alignment horizontal="right"/>
    </xf>
    <xf numFmtId="0" fontId="0" fillId="3" borderId="11" xfId="0" applyFill="1" applyBorder="1" applyAlignment="1">
      <alignment vertical="center"/>
    </xf>
    <xf numFmtId="164" fontId="0" fillId="3" borderId="16" xfId="0" applyNumberFormat="1" applyFill="1" applyBorder="1" applyAlignment="1">
      <alignment horizontal="right"/>
    </xf>
    <xf numFmtId="0" fontId="0" fillId="0" borderId="0" xfId="0"/>
    <xf numFmtId="49" fontId="0" fillId="0" borderId="2" xfId="0" applyNumberFormat="1" applyBorder="1" applyAlignment="1">
      <alignment horizontal="center"/>
    </xf>
    <xf numFmtId="164" fontId="0" fillId="0" borderId="5" xfId="0" applyNumberFormat="1" applyFill="1" applyBorder="1"/>
    <xf numFmtId="1" fontId="0" fillId="0" borderId="2" xfId="0" applyNumberFormat="1" applyBorder="1" applyAlignment="1">
      <alignment horizontal="center"/>
    </xf>
    <xf numFmtId="49" fontId="0" fillId="0" borderId="2" xfId="0" applyNumberFormat="1" applyBorder="1" applyAlignment="1">
      <alignment wrapText="1"/>
    </xf>
    <xf numFmtId="164" fontId="0" fillId="0" borderId="5" xfId="0" applyNumberFormat="1" applyFill="1" applyBorder="1" applyAlignment="1">
      <alignment wrapText="1"/>
    </xf>
    <xf numFmtId="49" fontId="0" fillId="0" borderId="2" xfId="0" applyNumberFormat="1" applyFont="1" applyFill="1" applyBorder="1" applyAlignment="1">
      <alignment horizontal="center"/>
    </xf>
    <xf numFmtId="0" fontId="0" fillId="0" borderId="2" xfId="0" applyNumberFormat="1" applyFont="1" applyBorder="1" applyAlignment="1">
      <alignment horizontal="center"/>
    </xf>
    <xf numFmtId="0" fontId="3" fillId="0" borderId="2" xfId="0" applyNumberFormat="1" applyFont="1" applyBorder="1" applyAlignment="1">
      <alignment horizontal="center"/>
    </xf>
    <xf numFmtId="49" fontId="0" fillId="0" borderId="4" xfId="0" applyNumberFormat="1" applyFont="1" applyFill="1" applyBorder="1" applyAlignment="1">
      <alignment horizontal="center"/>
    </xf>
    <xf numFmtId="0" fontId="0" fillId="0" borderId="4" xfId="0" applyNumberFormat="1" applyFont="1" applyBorder="1" applyAlignment="1">
      <alignment horizontal="center"/>
    </xf>
    <xf numFmtId="0" fontId="3" fillId="0" borderId="4" xfId="0" applyNumberFormat="1" applyFont="1" applyBorder="1" applyAlignment="1">
      <alignment horizontal="center"/>
    </xf>
    <xf numFmtId="49" fontId="0" fillId="0" borderId="2" xfId="0" applyNumberFormat="1" applyBorder="1" applyAlignment="1">
      <alignment horizontal="center" vertical="center"/>
    </xf>
    <xf numFmtId="164" fontId="0" fillId="4" borderId="2" xfId="0" applyNumberFormat="1" applyFill="1" applyBorder="1"/>
    <xf numFmtId="49" fontId="0" fillId="0" borderId="2" xfId="0" applyNumberFormat="1" applyBorder="1" applyAlignment="1">
      <alignment horizontal="center" vertical="center" wrapText="1"/>
    </xf>
    <xf numFmtId="1" fontId="0" fillId="0" borderId="2" xfId="0" applyNumberFormat="1" applyBorder="1" applyAlignment="1">
      <alignment horizontal="center" vertical="center" wrapText="1"/>
    </xf>
    <xf numFmtId="164" fontId="0" fillId="4" borderId="2" xfId="0" applyNumberFormat="1" applyFill="1" applyBorder="1" applyAlignment="1">
      <alignment wrapText="1"/>
    </xf>
    <xf numFmtId="49" fontId="0" fillId="0" borderId="4" xfId="0" applyNumberFormat="1" applyFont="1" applyBorder="1" applyAlignment="1">
      <alignment horizontal="center" wrapText="1"/>
    </xf>
    <xf numFmtId="49" fontId="3" fillId="0" borderId="4" xfId="0" applyNumberFormat="1" applyFont="1" applyBorder="1" applyAlignment="1">
      <alignment horizontal="center"/>
    </xf>
    <xf numFmtId="0" fontId="0" fillId="0" borderId="10" xfId="0" applyNumberFormat="1" applyFont="1" applyBorder="1" applyAlignment="1">
      <alignment horizontal="center"/>
    </xf>
    <xf numFmtId="0" fontId="3" fillId="0" borderId="10" xfId="0" applyNumberFormat="1" applyFont="1" applyBorder="1" applyAlignment="1">
      <alignment horizontal="center"/>
    </xf>
    <xf numFmtId="49" fontId="0" fillId="0" borderId="10" xfId="0" applyNumberFormat="1" applyFont="1" applyFill="1" applyBorder="1" applyAlignment="1">
      <alignment horizontal="center"/>
    </xf>
    <xf numFmtId="49" fontId="0" fillId="0" borderId="6" xfId="0" applyNumberFormat="1" applyBorder="1" applyAlignment="1">
      <alignment horizontal="center" vertical="center"/>
    </xf>
    <xf numFmtId="49" fontId="0" fillId="0" borderId="15" xfId="0" applyNumberFormat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Medium9"/>
  <colors>
    <mruColors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K16"/>
  <sheetViews>
    <sheetView tabSelected="1" workbookViewId="0">
      <selection activeCell="F12" sqref="F12"/>
    </sheetView>
  </sheetViews>
  <sheetFormatPr defaultRowHeight="15" x14ac:dyDescent="0.25"/>
  <cols>
    <col min="1" max="1" width="25.7109375" bestFit="1" customWidth="1"/>
    <col min="2" max="2" width="7.5703125" bestFit="1" customWidth="1"/>
    <col min="3" max="3" width="5.5703125" bestFit="1" customWidth="1"/>
    <col min="4" max="4" width="11.28515625" customWidth="1"/>
    <col min="5" max="5" width="12.42578125" customWidth="1"/>
    <col min="6" max="6" width="13.140625" customWidth="1"/>
    <col min="7" max="10" width="11.42578125" customWidth="1"/>
    <col min="11" max="11" width="15" customWidth="1"/>
  </cols>
  <sheetData>
    <row r="2" spans="1:11" x14ac:dyDescent="0.25">
      <c r="A2" s="3" t="s">
        <v>30</v>
      </c>
      <c r="B2" s="3"/>
      <c r="C2" s="3"/>
    </row>
    <row r="3" spans="1:11" ht="15.75" thickBot="1" x14ac:dyDescent="0.3"/>
    <row r="4" spans="1:11" ht="65.25" customHeight="1" thickBot="1" x14ac:dyDescent="0.3">
      <c r="A4" s="1" t="s">
        <v>29</v>
      </c>
      <c r="B4" s="1"/>
      <c r="C4" s="1"/>
      <c r="D4" s="2" t="s">
        <v>24</v>
      </c>
      <c r="E4" s="1" t="s">
        <v>25</v>
      </c>
    </row>
    <row r="6" spans="1:11" ht="15.75" thickBot="1" x14ac:dyDescent="0.3">
      <c r="D6" s="4" t="s">
        <v>58</v>
      </c>
      <c r="E6" s="5">
        <v>2014</v>
      </c>
      <c r="F6" s="5">
        <v>2015</v>
      </c>
      <c r="G6" s="5">
        <v>2016</v>
      </c>
      <c r="H6" s="4" t="s">
        <v>59</v>
      </c>
      <c r="I6" s="4"/>
    </row>
    <row r="7" spans="1:11" ht="36.75" thickBot="1" x14ac:dyDescent="0.3">
      <c r="A7" s="48" t="s">
        <v>19</v>
      </c>
      <c r="B7" s="48" t="s">
        <v>20</v>
      </c>
      <c r="C7" s="48" t="s">
        <v>21</v>
      </c>
      <c r="D7" s="115" t="s">
        <v>75</v>
      </c>
      <c r="E7" s="115" t="s">
        <v>75</v>
      </c>
      <c r="F7" s="115" t="s">
        <v>75</v>
      </c>
      <c r="G7" s="115" t="s">
        <v>75</v>
      </c>
      <c r="H7" s="115" t="s">
        <v>75</v>
      </c>
      <c r="I7" s="48" t="s">
        <v>76</v>
      </c>
      <c r="J7" s="48" t="s">
        <v>0</v>
      </c>
      <c r="K7" s="48" t="s">
        <v>1</v>
      </c>
    </row>
    <row r="8" spans="1:11" x14ac:dyDescent="0.25">
      <c r="A8" s="43" t="s">
        <v>33</v>
      </c>
      <c r="B8" s="44">
        <v>1</v>
      </c>
      <c r="C8" s="45">
        <v>170</v>
      </c>
      <c r="D8" s="50"/>
      <c r="E8" s="50" t="s">
        <v>34</v>
      </c>
      <c r="F8" s="50" t="s">
        <v>35</v>
      </c>
      <c r="G8" s="50" t="s">
        <v>36</v>
      </c>
      <c r="H8" s="50" t="s">
        <v>37</v>
      </c>
      <c r="I8" s="61">
        <v>4</v>
      </c>
      <c r="J8" s="52"/>
      <c r="K8" s="47">
        <f t="shared" ref="K8:K15" si="0">I8*J8</f>
        <v>0</v>
      </c>
    </row>
    <row r="9" spans="1:11" x14ac:dyDescent="0.25">
      <c r="A9" s="40" t="s">
        <v>38</v>
      </c>
      <c r="B9" s="41">
        <v>2</v>
      </c>
      <c r="C9" s="42">
        <v>130</v>
      </c>
      <c r="D9" s="51"/>
      <c r="E9" s="51" t="s">
        <v>34</v>
      </c>
      <c r="F9" s="51" t="s">
        <v>35</v>
      </c>
      <c r="G9" s="51" t="s">
        <v>36</v>
      </c>
      <c r="H9" s="51" t="s">
        <v>37</v>
      </c>
      <c r="I9" s="55">
        <v>8</v>
      </c>
      <c r="J9" s="53"/>
      <c r="K9" s="13">
        <f t="shared" si="0"/>
        <v>0</v>
      </c>
    </row>
    <row r="10" spans="1:11" x14ac:dyDescent="0.25">
      <c r="A10" s="40" t="s">
        <v>39</v>
      </c>
      <c r="B10" s="41">
        <v>6</v>
      </c>
      <c r="C10" s="42">
        <v>5</v>
      </c>
      <c r="D10" s="51"/>
      <c r="E10" s="51" t="s">
        <v>34</v>
      </c>
      <c r="F10" s="51" t="s">
        <v>35</v>
      </c>
      <c r="G10" s="51" t="s">
        <v>36</v>
      </c>
      <c r="H10" s="51" t="s">
        <v>37</v>
      </c>
      <c r="I10" s="55">
        <v>24</v>
      </c>
      <c r="J10" s="53"/>
      <c r="K10" s="13">
        <f t="shared" si="0"/>
        <v>0</v>
      </c>
    </row>
    <row r="11" spans="1:11" x14ac:dyDescent="0.25">
      <c r="A11" s="40" t="s">
        <v>40</v>
      </c>
      <c r="B11" s="41">
        <v>2</v>
      </c>
      <c r="C11" s="42">
        <v>20</v>
      </c>
      <c r="D11" s="51"/>
      <c r="E11" s="51" t="s">
        <v>34</v>
      </c>
      <c r="F11" s="51" t="s">
        <v>35</v>
      </c>
      <c r="G11" s="51" t="s">
        <v>36</v>
      </c>
      <c r="H11" s="51" t="s">
        <v>37</v>
      </c>
      <c r="I11" s="55">
        <v>8</v>
      </c>
      <c r="J11" s="53"/>
      <c r="K11" s="13">
        <f t="shared" si="0"/>
        <v>0</v>
      </c>
    </row>
    <row r="12" spans="1:11" x14ac:dyDescent="0.25">
      <c r="A12" s="40" t="s">
        <v>41</v>
      </c>
      <c r="B12" s="41">
        <v>2</v>
      </c>
      <c r="C12" s="42">
        <v>30</v>
      </c>
      <c r="D12" s="51"/>
      <c r="E12" s="51" t="s">
        <v>34</v>
      </c>
      <c r="F12" s="51" t="s">
        <v>35</v>
      </c>
      <c r="G12" s="51" t="s">
        <v>36</v>
      </c>
      <c r="H12" s="51" t="s">
        <v>37</v>
      </c>
      <c r="I12" s="55">
        <v>8</v>
      </c>
      <c r="J12" s="53"/>
      <c r="K12" s="13">
        <f t="shared" si="0"/>
        <v>0</v>
      </c>
    </row>
    <row r="13" spans="1:11" x14ac:dyDescent="0.25">
      <c r="A13" s="40" t="s">
        <v>42</v>
      </c>
      <c r="B13" s="41">
        <v>2</v>
      </c>
      <c r="C13" s="42">
        <v>45</v>
      </c>
      <c r="D13" s="51"/>
      <c r="E13" s="51" t="s">
        <v>34</v>
      </c>
      <c r="F13" s="51" t="s">
        <v>35</v>
      </c>
      <c r="G13" s="51" t="s">
        <v>36</v>
      </c>
      <c r="H13" s="51" t="s">
        <v>37</v>
      </c>
      <c r="I13" s="55">
        <v>8</v>
      </c>
      <c r="J13" s="53"/>
      <c r="K13" s="13">
        <f t="shared" si="0"/>
        <v>0</v>
      </c>
    </row>
    <row r="14" spans="1:11" x14ac:dyDescent="0.25">
      <c r="A14" s="40" t="s">
        <v>43</v>
      </c>
      <c r="B14" s="41">
        <v>1</v>
      </c>
      <c r="C14" s="42">
        <v>240</v>
      </c>
      <c r="D14" s="51"/>
      <c r="E14" s="51" t="s">
        <v>34</v>
      </c>
      <c r="F14" s="51" t="s">
        <v>35</v>
      </c>
      <c r="G14" s="51" t="s">
        <v>36</v>
      </c>
      <c r="H14" s="51" t="s">
        <v>37</v>
      </c>
      <c r="I14" s="55">
        <v>4</v>
      </c>
      <c r="J14" s="53"/>
      <c r="K14" s="13">
        <f t="shared" si="0"/>
        <v>0</v>
      </c>
    </row>
    <row r="15" spans="1:11" ht="15.75" thickBot="1" x14ac:dyDescent="0.3">
      <c r="A15" s="80" t="s">
        <v>44</v>
      </c>
      <c r="B15" s="77">
        <v>1</v>
      </c>
      <c r="C15" s="78">
        <v>220</v>
      </c>
      <c r="D15" s="63"/>
      <c r="E15" s="63" t="s">
        <v>34</v>
      </c>
      <c r="F15" s="63" t="s">
        <v>35</v>
      </c>
      <c r="G15" s="63" t="s">
        <v>36</v>
      </c>
      <c r="H15" s="63" t="s">
        <v>37</v>
      </c>
      <c r="I15" s="79">
        <v>4</v>
      </c>
      <c r="J15" s="71"/>
      <c r="K15" s="13">
        <f t="shared" si="0"/>
        <v>0</v>
      </c>
    </row>
    <row r="16" spans="1:11" s="6" customFormat="1" ht="31.5" thickTop="1" thickBot="1" x14ac:dyDescent="0.3">
      <c r="A16" s="66" t="s">
        <v>54</v>
      </c>
      <c r="B16" s="67"/>
      <c r="C16" s="68"/>
      <c r="D16" s="68"/>
      <c r="E16" s="68"/>
      <c r="F16" s="68"/>
      <c r="G16" s="68"/>
      <c r="H16" s="68"/>
      <c r="I16" s="69">
        <f>SUM(I8:I15)</f>
        <v>68</v>
      </c>
      <c r="J16" s="70"/>
      <c r="K16" s="12">
        <f>SUM(K8:K15)</f>
        <v>0</v>
      </c>
    </row>
  </sheetData>
  <sheetProtection algorithmName="SHA-512" hashValue="Uo2RLZyKK23kPwYdREJ8fJXoj9UXh8ZgPujhGTvVP/SD8zSpdO5vWXTBCwcRg6jKf2kZHueSRK+x/VmAst8jAQ==" saltValue="nv4qgDPTU2Yy0Y81NJ8CjQ==" spinCount="100000" sheet="1" objects="1" scenarios="1"/>
  <protectedRanges>
    <protectedRange sqref="J8:J15" name="Oblast1"/>
  </protectedRanges>
  <pageMargins left="0.7" right="0.7" top="0.75" bottom="0.75" header="0.3" footer="0.3"/>
  <pageSetup paperSize="9" scale="9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L17"/>
  <sheetViews>
    <sheetView zoomScale="85" zoomScaleNormal="85" workbookViewId="0">
      <selection activeCell="J8" sqref="J8"/>
    </sheetView>
  </sheetViews>
  <sheetFormatPr defaultRowHeight="15" x14ac:dyDescent="0.25"/>
  <cols>
    <col min="1" max="1" width="25.7109375" bestFit="1" customWidth="1"/>
    <col min="2" max="2" width="7.5703125" bestFit="1" customWidth="1"/>
    <col min="3" max="3" width="5.5703125" bestFit="1" customWidth="1"/>
    <col min="4" max="4" width="11.140625" customWidth="1"/>
    <col min="5" max="5" width="12.42578125" customWidth="1"/>
    <col min="6" max="6" width="13.140625" customWidth="1"/>
    <col min="7" max="10" width="11.42578125" customWidth="1"/>
    <col min="11" max="11" width="15" customWidth="1"/>
    <col min="12" max="12" width="55.7109375" customWidth="1"/>
  </cols>
  <sheetData>
    <row r="2" spans="1:12" x14ac:dyDescent="0.25">
      <c r="A2" s="3" t="s">
        <v>30</v>
      </c>
      <c r="B2" s="3"/>
      <c r="C2" s="3"/>
    </row>
    <row r="3" spans="1:12" ht="15.75" thickBot="1" x14ac:dyDescent="0.3"/>
    <row r="4" spans="1:12" ht="61.5" thickBot="1" x14ac:dyDescent="0.3">
      <c r="A4" s="1" t="s">
        <v>72</v>
      </c>
      <c r="B4" s="1"/>
      <c r="C4" s="1"/>
      <c r="D4" s="2" t="s">
        <v>28</v>
      </c>
      <c r="E4" s="1" t="s">
        <v>25</v>
      </c>
    </row>
    <row r="6" spans="1:12" ht="15.75" thickBot="1" x14ac:dyDescent="0.3">
      <c r="D6" s="8" t="s">
        <v>60</v>
      </c>
      <c r="E6" s="9">
        <v>2014</v>
      </c>
      <c r="F6" s="9">
        <v>2015</v>
      </c>
      <c r="G6" s="9">
        <v>2016</v>
      </c>
      <c r="H6" s="8" t="s">
        <v>59</v>
      </c>
      <c r="I6" s="4"/>
    </row>
    <row r="7" spans="1:12" ht="48.75" thickBot="1" x14ac:dyDescent="0.3">
      <c r="A7" s="48" t="s">
        <v>19</v>
      </c>
      <c r="B7" s="48" t="s">
        <v>55</v>
      </c>
      <c r="C7" s="48" t="s">
        <v>21</v>
      </c>
      <c r="D7" s="115" t="s">
        <v>75</v>
      </c>
      <c r="E7" s="115" t="s">
        <v>75</v>
      </c>
      <c r="F7" s="115" t="s">
        <v>75</v>
      </c>
      <c r="G7" s="115" t="s">
        <v>75</v>
      </c>
      <c r="H7" s="115" t="s">
        <v>75</v>
      </c>
      <c r="I7" s="48" t="s">
        <v>76</v>
      </c>
      <c r="J7" s="48" t="s">
        <v>0</v>
      </c>
      <c r="K7" s="48" t="s">
        <v>1</v>
      </c>
    </row>
    <row r="8" spans="1:12" ht="43.5" customHeight="1" x14ac:dyDescent="0.25">
      <c r="A8" s="108" t="s">
        <v>74</v>
      </c>
      <c r="B8" s="59" t="s">
        <v>73</v>
      </c>
      <c r="C8" s="60"/>
      <c r="D8" s="50"/>
      <c r="E8" s="50" t="s">
        <v>45</v>
      </c>
      <c r="F8" s="50" t="s">
        <v>46</v>
      </c>
      <c r="G8" s="50"/>
      <c r="H8" s="46"/>
      <c r="I8" s="61">
        <v>2</v>
      </c>
      <c r="J8" s="52"/>
      <c r="K8" s="47">
        <f t="shared" ref="K8:K16" si="0">I8*J8</f>
        <v>0</v>
      </c>
      <c r="L8" s="23"/>
    </row>
    <row r="9" spans="1:12" x14ac:dyDescent="0.25">
      <c r="A9" s="100" t="s">
        <v>33</v>
      </c>
      <c r="B9" s="101">
        <v>1</v>
      </c>
      <c r="C9" s="102">
        <v>170</v>
      </c>
      <c r="D9" s="51" t="s">
        <v>31</v>
      </c>
      <c r="E9" s="51"/>
      <c r="F9" s="51" t="s">
        <v>46</v>
      </c>
      <c r="G9" s="51" t="s">
        <v>32</v>
      </c>
      <c r="H9" s="10"/>
      <c r="I9" s="56">
        <v>3</v>
      </c>
      <c r="J9" s="53"/>
      <c r="K9" s="13">
        <f t="shared" si="0"/>
        <v>0</v>
      </c>
      <c r="L9" s="24"/>
    </row>
    <row r="10" spans="1:12" x14ac:dyDescent="0.25">
      <c r="A10" s="97" t="s">
        <v>38</v>
      </c>
      <c r="B10" s="98">
        <v>2</v>
      </c>
      <c r="C10" s="99">
        <v>130</v>
      </c>
      <c r="D10" s="51" t="s">
        <v>31</v>
      </c>
      <c r="E10" s="51"/>
      <c r="F10" s="51" t="s">
        <v>46</v>
      </c>
      <c r="G10" s="51" t="s">
        <v>32</v>
      </c>
      <c r="H10" s="10"/>
      <c r="I10" s="56">
        <v>6</v>
      </c>
      <c r="J10" s="53"/>
      <c r="K10" s="13">
        <f t="shared" si="0"/>
        <v>0</v>
      </c>
    </row>
    <row r="11" spans="1:12" ht="15" customHeight="1" x14ac:dyDescent="0.25">
      <c r="A11" s="97" t="s">
        <v>39</v>
      </c>
      <c r="B11" s="98">
        <v>6</v>
      </c>
      <c r="C11" s="99">
        <v>5</v>
      </c>
      <c r="D11" s="51" t="s">
        <v>31</v>
      </c>
      <c r="E11" s="51"/>
      <c r="F11" s="51" t="s">
        <v>46</v>
      </c>
      <c r="G11" s="51" t="s">
        <v>32</v>
      </c>
      <c r="H11" s="10"/>
      <c r="I11" s="55">
        <v>18</v>
      </c>
      <c r="J11" s="53"/>
      <c r="K11" s="13">
        <f t="shared" si="0"/>
        <v>0</v>
      </c>
    </row>
    <row r="12" spans="1:12" s="27" customFormat="1" ht="15" customHeight="1" x14ac:dyDescent="0.25">
      <c r="A12" s="97" t="s">
        <v>40</v>
      </c>
      <c r="B12" s="98">
        <v>2</v>
      </c>
      <c r="C12" s="99">
        <v>20</v>
      </c>
      <c r="D12" s="54" t="s">
        <v>31</v>
      </c>
      <c r="E12" s="54" t="s">
        <v>45</v>
      </c>
      <c r="F12" s="54"/>
      <c r="G12" s="54" t="s">
        <v>32</v>
      </c>
      <c r="H12" s="25"/>
      <c r="I12" s="57">
        <v>6</v>
      </c>
      <c r="J12" s="58"/>
      <c r="K12" s="26">
        <f t="shared" si="0"/>
        <v>0</v>
      </c>
    </row>
    <row r="13" spans="1:12" s="27" customFormat="1" ht="15" customHeight="1" x14ac:dyDescent="0.25">
      <c r="A13" s="97" t="s">
        <v>41</v>
      </c>
      <c r="B13" s="98">
        <v>2</v>
      </c>
      <c r="C13" s="99">
        <v>30</v>
      </c>
      <c r="D13" s="105" t="s">
        <v>31</v>
      </c>
      <c r="E13" s="105" t="s">
        <v>45</v>
      </c>
      <c r="F13" s="105"/>
      <c r="G13" s="105" t="s">
        <v>32</v>
      </c>
      <c r="H13" s="95"/>
      <c r="I13" s="106">
        <v>6</v>
      </c>
      <c r="J13" s="107"/>
      <c r="K13" s="96">
        <f t="shared" ref="K13" si="1">I13*J13</f>
        <v>0</v>
      </c>
    </row>
    <row r="14" spans="1:12" ht="15" customHeight="1" x14ac:dyDescent="0.25">
      <c r="A14" s="97" t="s">
        <v>42</v>
      </c>
      <c r="B14" s="98">
        <v>2</v>
      </c>
      <c r="C14" s="99">
        <v>45</v>
      </c>
      <c r="D14" s="51" t="s">
        <v>31</v>
      </c>
      <c r="E14" s="51"/>
      <c r="F14" s="51" t="s">
        <v>46</v>
      </c>
      <c r="G14" s="51" t="s">
        <v>32</v>
      </c>
      <c r="H14" s="10"/>
      <c r="I14" s="55">
        <v>6</v>
      </c>
      <c r="J14" s="53"/>
      <c r="K14" s="13">
        <f t="shared" si="0"/>
        <v>0</v>
      </c>
    </row>
    <row r="15" spans="1:12" ht="15" customHeight="1" x14ac:dyDescent="0.25">
      <c r="A15" s="97" t="s">
        <v>43</v>
      </c>
      <c r="B15" s="98">
        <v>1</v>
      </c>
      <c r="C15" s="99">
        <v>240</v>
      </c>
      <c r="D15" s="51" t="s">
        <v>31</v>
      </c>
      <c r="E15" s="51"/>
      <c r="F15" s="51" t="s">
        <v>46</v>
      </c>
      <c r="G15" s="51" t="s">
        <v>32</v>
      </c>
      <c r="H15" s="10"/>
      <c r="I15" s="55">
        <v>3</v>
      </c>
      <c r="J15" s="53"/>
      <c r="K15" s="13">
        <f t="shared" si="0"/>
        <v>0</v>
      </c>
    </row>
    <row r="16" spans="1:12" ht="15" customHeight="1" thickBot="1" x14ac:dyDescent="0.3">
      <c r="A16" s="112" t="s">
        <v>44</v>
      </c>
      <c r="B16" s="110">
        <v>1</v>
      </c>
      <c r="C16" s="111">
        <v>220</v>
      </c>
      <c r="D16" s="63" t="s">
        <v>31</v>
      </c>
      <c r="E16" s="63"/>
      <c r="F16" s="63" t="s">
        <v>46</v>
      </c>
      <c r="G16" s="63" t="s">
        <v>32</v>
      </c>
      <c r="H16" s="64"/>
      <c r="I16" s="79">
        <v>3</v>
      </c>
      <c r="J16" s="71"/>
      <c r="K16" s="13">
        <f t="shared" si="0"/>
        <v>0</v>
      </c>
    </row>
    <row r="17" spans="1:11" ht="31.5" thickTop="1" thickBot="1" x14ac:dyDescent="0.3">
      <c r="A17" s="66" t="s">
        <v>54</v>
      </c>
      <c r="B17" s="67"/>
      <c r="C17" s="68"/>
      <c r="D17" s="68"/>
      <c r="E17" s="68"/>
      <c r="F17" s="68"/>
      <c r="G17" s="68"/>
      <c r="H17" s="68"/>
      <c r="I17" s="69">
        <f>SUM(I8:I16)</f>
        <v>53</v>
      </c>
      <c r="J17" s="70"/>
      <c r="K17" s="12">
        <f>SUM(K8:K16)</f>
        <v>0</v>
      </c>
    </row>
  </sheetData>
  <sheetProtection algorithmName="SHA-512" hashValue="k5d+zWTj4uFww+8FyrBmAoQ4mgSMueKf5RfCgla/IpPHvvnUGRlZ+tspDDuArNtJyVd3UkoT8GiUXGBUPcS1MA==" saltValue="kNgoaSNZOLEYRx/09mGyYA==" spinCount="100000" sheet="1" objects="1" scenarios="1"/>
  <protectedRanges>
    <protectedRange sqref="J8:J16" name="Oblast1"/>
  </protectedRanges>
  <pageMargins left="0.7" right="0.7" top="0.75" bottom="0.75" header="0.3" footer="0.3"/>
  <pageSetup paperSize="9" scale="68" orientation="landscape" horizontalDpi="4294967293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9"/>
  <sheetViews>
    <sheetView workbookViewId="0">
      <selection activeCell="H7" sqref="H7"/>
    </sheetView>
  </sheetViews>
  <sheetFormatPr defaultRowHeight="15" x14ac:dyDescent="0.25"/>
  <cols>
    <col min="1" max="1" width="23.85546875" customWidth="1"/>
    <col min="2" max="2" width="18.28515625" customWidth="1"/>
    <col min="3" max="3" width="13.5703125" customWidth="1"/>
    <col min="4" max="4" width="13.140625" customWidth="1"/>
    <col min="5" max="8" width="11.42578125" customWidth="1"/>
    <col min="9" max="9" width="15" customWidth="1"/>
  </cols>
  <sheetData>
    <row r="2" spans="1:9" x14ac:dyDescent="0.25">
      <c r="A2" s="3" t="s">
        <v>30</v>
      </c>
    </row>
    <row r="3" spans="1:9" ht="15.75" thickBot="1" x14ac:dyDescent="0.3"/>
    <row r="4" spans="1:9" ht="37.5" thickBot="1" x14ac:dyDescent="0.3">
      <c r="A4" s="1" t="s">
        <v>71</v>
      </c>
      <c r="B4" s="39" t="s">
        <v>77</v>
      </c>
      <c r="C4" s="1" t="s">
        <v>3</v>
      </c>
    </row>
    <row r="5" spans="1:9" ht="15.75" thickBot="1" x14ac:dyDescent="0.3">
      <c r="B5" s="8" t="s">
        <v>58</v>
      </c>
      <c r="C5" s="9">
        <v>2014</v>
      </c>
      <c r="D5" s="9">
        <v>2015</v>
      </c>
      <c r="E5" s="9">
        <v>2016</v>
      </c>
      <c r="F5" s="8" t="s">
        <v>59</v>
      </c>
    </row>
    <row r="6" spans="1:9" ht="48.75" thickBot="1" x14ac:dyDescent="0.3">
      <c r="A6" s="48" t="s">
        <v>18</v>
      </c>
      <c r="B6" s="48" t="s">
        <v>13</v>
      </c>
      <c r="C6" s="48" t="s">
        <v>13</v>
      </c>
      <c r="D6" s="48" t="s">
        <v>13</v>
      </c>
      <c r="E6" s="48" t="s">
        <v>13</v>
      </c>
      <c r="F6" s="48" t="s">
        <v>13</v>
      </c>
      <c r="G6" s="48" t="s">
        <v>14</v>
      </c>
      <c r="H6" s="48" t="s">
        <v>0</v>
      </c>
      <c r="I6" s="48" t="s">
        <v>1</v>
      </c>
    </row>
    <row r="7" spans="1:9" x14ac:dyDescent="0.25">
      <c r="A7" s="19" t="s">
        <v>51</v>
      </c>
      <c r="B7" s="18"/>
      <c r="C7" s="113" t="s">
        <v>47</v>
      </c>
      <c r="D7" s="113" t="s">
        <v>48</v>
      </c>
      <c r="E7" s="113" t="s">
        <v>49</v>
      </c>
      <c r="F7" s="113" t="s">
        <v>50</v>
      </c>
      <c r="G7" s="20">
        <v>4</v>
      </c>
      <c r="H7" s="52"/>
      <c r="I7" s="17">
        <f>G7*H7</f>
        <v>0</v>
      </c>
    </row>
    <row r="8" spans="1:9" ht="15.75" thickBot="1" x14ac:dyDescent="0.3">
      <c r="A8" s="72" t="s">
        <v>52</v>
      </c>
      <c r="B8" s="73"/>
      <c r="C8" s="114" t="s">
        <v>47</v>
      </c>
      <c r="D8" s="114" t="s">
        <v>48</v>
      </c>
      <c r="E8" s="114" t="s">
        <v>49</v>
      </c>
      <c r="F8" s="114" t="s">
        <v>50</v>
      </c>
      <c r="G8" s="74">
        <v>4</v>
      </c>
      <c r="H8" s="71"/>
      <c r="I8" s="11">
        <f>G8*H8</f>
        <v>0</v>
      </c>
    </row>
    <row r="9" spans="1:9" ht="31.5" thickTop="1" thickBot="1" x14ac:dyDescent="0.3">
      <c r="A9" s="66" t="s">
        <v>54</v>
      </c>
      <c r="B9" s="67"/>
      <c r="C9" s="68"/>
      <c r="D9" s="68"/>
      <c r="E9" s="68"/>
      <c r="F9" s="68"/>
      <c r="G9" s="69">
        <f>SUM(G7:G8)</f>
        <v>8</v>
      </c>
      <c r="H9" s="70"/>
      <c r="I9" s="12">
        <f>SUM(I7:I8)</f>
        <v>0</v>
      </c>
    </row>
  </sheetData>
  <sheetProtection algorithmName="SHA-512" hashValue="azsKvbSqSKblQJbbJaEl63YSUzo6y/n7CIShkKWtU03jXZLGDitTdpEWQdAHzXIWZaLOnChMzHHVsnX463u6Mw==" saltValue="Xw1m0wNfB+70pMh51MF1cA==" spinCount="100000" sheet="1" objects="1" scenarios="1"/>
  <protectedRanges>
    <protectedRange sqref="H7:H8" name="Oblast1"/>
  </protectedRanges>
  <pageMargins left="0.7" right="0.7" top="0.75" bottom="0.75" header="0.3" footer="0.3"/>
  <pageSetup paperSize="9" orientation="landscape" horizontalDpi="4294967293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L17"/>
  <sheetViews>
    <sheetView zoomScale="85" zoomScaleNormal="85" workbookViewId="0">
      <selection activeCell="J8" sqref="J8"/>
    </sheetView>
  </sheetViews>
  <sheetFormatPr defaultRowHeight="15" x14ac:dyDescent="0.25"/>
  <cols>
    <col min="1" max="1" width="25.7109375" bestFit="1" customWidth="1"/>
    <col min="2" max="2" width="7.5703125" bestFit="1" customWidth="1"/>
    <col min="3" max="3" width="5.5703125" bestFit="1" customWidth="1"/>
    <col min="4" max="4" width="16" customWidth="1"/>
    <col min="5" max="5" width="12.42578125" customWidth="1"/>
    <col min="6" max="6" width="13.140625" customWidth="1"/>
    <col min="7" max="10" width="11.42578125" customWidth="1"/>
    <col min="11" max="11" width="15" customWidth="1"/>
  </cols>
  <sheetData>
    <row r="2" spans="1:12" x14ac:dyDescent="0.25">
      <c r="A2" s="3" t="s">
        <v>30</v>
      </c>
      <c r="B2" s="3"/>
      <c r="C2" s="3"/>
    </row>
    <row r="3" spans="1:12" ht="15.75" thickBot="1" x14ac:dyDescent="0.3"/>
    <row r="4" spans="1:12" ht="37.5" thickBot="1" x14ac:dyDescent="0.3">
      <c r="A4" s="1" t="s">
        <v>70</v>
      </c>
      <c r="B4" s="1"/>
      <c r="C4" s="1"/>
      <c r="D4" s="2" t="s">
        <v>5</v>
      </c>
      <c r="E4" s="1" t="s">
        <v>7</v>
      </c>
    </row>
    <row r="6" spans="1:12" ht="15.75" thickBot="1" x14ac:dyDescent="0.3">
      <c r="D6" s="8" t="s">
        <v>26</v>
      </c>
      <c r="E6" s="9">
        <v>2014</v>
      </c>
      <c r="F6" s="9">
        <v>2015</v>
      </c>
      <c r="G6" s="9">
        <v>2016</v>
      </c>
      <c r="H6" s="8" t="s">
        <v>27</v>
      </c>
      <c r="I6" s="4"/>
    </row>
    <row r="7" spans="1:12" ht="48.75" thickBot="1" x14ac:dyDescent="0.3">
      <c r="A7" s="48" t="s">
        <v>19</v>
      </c>
      <c r="B7" s="48" t="s">
        <v>55</v>
      </c>
      <c r="C7" s="48" t="s">
        <v>21</v>
      </c>
      <c r="D7" s="48" t="s">
        <v>22</v>
      </c>
      <c r="E7" s="48" t="s">
        <v>2</v>
      </c>
      <c r="F7" s="48" t="s">
        <v>2</v>
      </c>
      <c r="G7" s="48" t="s">
        <v>2</v>
      </c>
      <c r="H7" s="48" t="s">
        <v>2</v>
      </c>
      <c r="I7" s="48" t="s">
        <v>4</v>
      </c>
      <c r="J7" s="48" t="s">
        <v>0</v>
      </c>
      <c r="K7" s="48" t="s">
        <v>1</v>
      </c>
    </row>
    <row r="8" spans="1:12" ht="60" x14ac:dyDescent="0.25">
      <c r="A8" s="108" t="s">
        <v>74</v>
      </c>
      <c r="B8" s="108" t="s">
        <v>73</v>
      </c>
      <c r="C8" s="109"/>
      <c r="D8" s="50" t="s">
        <v>31</v>
      </c>
      <c r="E8" s="50"/>
      <c r="F8" s="50"/>
      <c r="G8" s="50" t="s">
        <v>32</v>
      </c>
      <c r="H8" s="49"/>
      <c r="I8" s="20">
        <v>2</v>
      </c>
      <c r="J8" s="52"/>
      <c r="K8" s="47">
        <f t="shared" ref="K8:K16" si="0">I8*J8</f>
        <v>0</v>
      </c>
      <c r="L8" s="6"/>
    </row>
    <row r="9" spans="1:12" ht="15" customHeight="1" x14ac:dyDescent="0.25">
      <c r="A9" s="100" t="s">
        <v>33</v>
      </c>
      <c r="B9" s="101">
        <v>1</v>
      </c>
      <c r="C9" s="102">
        <v>170</v>
      </c>
      <c r="D9" s="51"/>
      <c r="E9" s="51" t="s">
        <v>45</v>
      </c>
      <c r="F9" s="51"/>
      <c r="G9" s="51"/>
      <c r="H9" s="10"/>
      <c r="I9" s="21">
        <v>1</v>
      </c>
      <c r="J9" s="53"/>
      <c r="K9" s="13">
        <f t="shared" si="0"/>
        <v>0</v>
      </c>
      <c r="L9" s="6"/>
    </row>
    <row r="10" spans="1:12" ht="15" customHeight="1" x14ac:dyDescent="0.25">
      <c r="A10" s="97" t="s">
        <v>38</v>
      </c>
      <c r="B10" s="98">
        <v>2</v>
      </c>
      <c r="C10" s="99">
        <v>130</v>
      </c>
      <c r="D10" s="51"/>
      <c r="E10" s="51" t="s">
        <v>45</v>
      </c>
      <c r="F10" s="51"/>
      <c r="G10" s="51"/>
      <c r="H10" s="10"/>
      <c r="I10" s="21">
        <v>2</v>
      </c>
      <c r="J10" s="53"/>
      <c r="K10" s="13">
        <f t="shared" si="0"/>
        <v>0</v>
      </c>
      <c r="L10" s="6"/>
    </row>
    <row r="11" spans="1:12" ht="15" customHeight="1" x14ac:dyDescent="0.25">
      <c r="A11" s="97" t="s">
        <v>39</v>
      </c>
      <c r="B11" s="98">
        <v>6</v>
      </c>
      <c r="C11" s="99">
        <v>5</v>
      </c>
      <c r="D11" s="51"/>
      <c r="E11" s="51" t="s">
        <v>45</v>
      </c>
      <c r="F11" s="51"/>
      <c r="G11" s="51"/>
      <c r="H11" s="7"/>
      <c r="I11" s="21">
        <v>6</v>
      </c>
      <c r="J11" s="53"/>
      <c r="K11" s="13">
        <f t="shared" si="0"/>
        <v>0</v>
      </c>
      <c r="L11" s="6"/>
    </row>
    <row r="12" spans="1:12" ht="15" customHeight="1" x14ac:dyDescent="0.25">
      <c r="A12" s="97" t="s">
        <v>40</v>
      </c>
      <c r="B12" s="98">
        <v>2</v>
      </c>
      <c r="C12" s="99">
        <v>20</v>
      </c>
      <c r="D12" s="51"/>
      <c r="E12" s="51"/>
      <c r="F12" s="51" t="s">
        <v>46</v>
      </c>
      <c r="G12" s="51"/>
      <c r="H12" s="7"/>
      <c r="I12" s="21">
        <v>2</v>
      </c>
      <c r="J12" s="53"/>
      <c r="K12" s="13">
        <f t="shared" si="0"/>
        <v>0</v>
      </c>
      <c r="L12" s="6"/>
    </row>
    <row r="13" spans="1:12" s="91" customFormat="1" ht="15" customHeight="1" x14ac:dyDescent="0.25">
      <c r="A13" s="97" t="s">
        <v>41</v>
      </c>
      <c r="B13" s="98">
        <v>2</v>
      </c>
      <c r="C13" s="99">
        <v>30</v>
      </c>
      <c r="D13" s="103"/>
      <c r="E13" s="103"/>
      <c r="F13" s="103" t="s">
        <v>46</v>
      </c>
      <c r="G13" s="103"/>
      <c r="H13" s="92"/>
      <c r="I13" s="94">
        <v>2</v>
      </c>
      <c r="J13" s="104"/>
      <c r="K13" s="93">
        <f t="shared" si="0"/>
        <v>0</v>
      </c>
    </row>
    <row r="14" spans="1:12" ht="15" customHeight="1" x14ac:dyDescent="0.25">
      <c r="A14" s="97" t="s">
        <v>42</v>
      </c>
      <c r="B14" s="98">
        <v>2</v>
      </c>
      <c r="C14" s="99">
        <v>45</v>
      </c>
      <c r="D14" s="51"/>
      <c r="E14" s="51" t="s">
        <v>45</v>
      </c>
      <c r="F14" s="51"/>
      <c r="G14" s="51"/>
      <c r="H14" s="10"/>
      <c r="I14" s="21">
        <v>2</v>
      </c>
      <c r="J14" s="53"/>
      <c r="K14" s="13">
        <f t="shared" si="0"/>
        <v>0</v>
      </c>
      <c r="L14" s="6"/>
    </row>
    <row r="15" spans="1:12" ht="15" customHeight="1" x14ac:dyDescent="0.25">
      <c r="A15" s="97" t="s">
        <v>43</v>
      </c>
      <c r="B15" s="98">
        <v>1</v>
      </c>
      <c r="C15" s="99">
        <v>240</v>
      </c>
      <c r="D15" s="51"/>
      <c r="E15" s="51" t="s">
        <v>45</v>
      </c>
      <c r="F15" s="51"/>
      <c r="G15" s="51"/>
      <c r="H15" s="10"/>
      <c r="I15" s="21">
        <v>1</v>
      </c>
      <c r="J15" s="53"/>
      <c r="K15" s="13">
        <f t="shared" si="0"/>
        <v>0</v>
      </c>
      <c r="L15" s="6"/>
    </row>
    <row r="16" spans="1:12" ht="15" customHeight="1" thickBot="1" x14ac:dyDescent="0.3">
      <c r="A16" s="112" t="s">
        <v>44</v>
      </c>
      <c r="B16" s="110">
        <v>1</v>
      </c>
      <c r="C16" s="111">
        <v>220</v>
      </c>
      <c r="D16" s="51"/>
      <c r="E16" s="51" t="s">
        <v>45</v>
      </c>
      <c r="F16" s="51"/>
      <c r="G16" s="51"/>
      <c r="H16" s="10"/>
      <c r="I16" s="21">
        <v>1</v>
      </c>
      <c r="J16" s="53"/>
      <c r="K16" s="13">
        <f t="shared" si="0"/>
        <v>0</v>
      </c>
      <c r="L16" s="6"/>
    </row>
    <row r="17" spans="1:12" ht="31.5" thickTop="1" thickBot="1" x14ac:dyDescent="0.3">
      <c r="A17" s="66" t="s">
        <v>54</v>
      </c>
      <c r="B17" s="67"/>
      <c r="C17" s="68"/>
      <c r="D17" s="68"/>
      <c r="E17" s="68"/>
      <c r="F17" s="68"/>
      <c r="G17" s="68"/>
      <c r="H17" s="68"/>
      <c r="I17" s="69">
        <f>SUM(I8:I16)</f>
        <v>19</v>
      </c>
      <c r="J17" s="70"/>
      <c r="K17" s="12">
        <f>SUM(K8:K16)</f>
        <v>0</v>
      </c>
      <c r="L17" s="6"/>
    </row>
  </sheetData>
  <sheetProtection algorithmName="SHA-512" hashValue="N2RDYz1BgX1mdRf8UY4tYxKYeYsQCCxbvyrt7VEX8ynyd+x7IyMJhRs9+xwdDmACH/ysXudCsJWc+v8/NYDa1A==" saltValue="lVdzDtDER9Uz86nJbhzrOg==" spinCount="100000" sheet="1" objects="1" scenarios="1"/>
  <protectedRanges>
    <protectedRange sqref="J8:J16" name="Oblast1"/>
  </protectedRanges>
  <pageMargins left="0.7" right="0.7" top="0.75" bottom="0.75" header="0.3" footer="0.3"/>
  <pageSetup paperSize="9" scale="9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9"/>
  <sheetViews>
    <sheetView topLeftCell="A2" workbookViewId="0">
      <selection activeCell="H8" sqref="H8"/>
    </sheetView>
  </sheetViews>
  <sheetFormatPr defaultRowHeight="15" x14ac:dyDescent="0.25"/>
  <cols>
    <col min="1" max="1" width="23.85546875" customWidth="1"/>
    <col min="2" max="2" width="11.140625" customWidth="1"/>
    <col min="3" max="3" width="12.42578125" customWidth="1"/>
    <col min="4" max="4" width="13.140625" customWidth="1"/>
    <col min="5" max="8" width="11.42578125" customWidth="1"/>
    <col min="9" max="9" width="15" customWidth="1"/>
  </cols>
  <sheetData>
    <row r="2" spans="1:10" x14ac:dyDescent="0.25">
      <c r="A2" s="3" t="s">
        <v>30</v>
      </c>
    </row>
    <row r="3" spans="1:10" ht="15.75" thickBot="1" x14ac:dyDescent="0.3"/>
    <row r="4" spans="1:10" ht="49.5" thickBot="1" x14ac:dyDescent="0.3">
      <c r="A4" s="1" t="s">
        <v>8</v>
      </c>
      <c r="B4" s="2" t="s">
        <v>5</v>
      </c>
      <c r="C4" s="1" t="s">
        <v>7</v>
      </c>
    </row>
    <row r="5" spans="1:10" x14ac:dyDescent="0.25">
      <c r="A5" s="15"/>
      <c r="B5" s="16"/>
      <c r="C5" s="15"/>
    </row>
    <row r="6" spans="1:10" ht="15.75" thickBot="1" x14ac:dyDescent="0.3">
      <c r="B6" s="8" t="s">
        <v>58</v>
      </c>
      <c r="C6" s="9">
        <v>2014</v>
      </c>
      <c r="D6" s="9">
        <v>2015</v>
      </c>
      <c r="E6" s="9">
        <v>2016</v>
      </c>
      <c r="F6" s="8" t="s">
        <v>59</v>
      </c>
    </row>
    <row r="7" spans="1:10" ht="48.75" thickBot="1" x14ac:dyDescent="0.3">
      <c r="A7" s="48" t="s">
        <v>12</v>
      </c>
      <c r="B7" s="48" t="s">
        <v>9</v>
      </c>
      <c r="C7" s="48" t="s">
        <v>9</v>
      </c>
      <c r="D7" s="48" t="s">
        <v>9</v>
      </c>
      <c r="E7" s="48" t="s">
        <v>9</v>
      </c>
      <c r="F7" s="48" t="s">
        <v>9</v>
      </c>
      <c r="G7" s="48" t="s">
        <v>10</v>
      </c>
      <c r="H7" s="48" t="s">
        <v>11</v>
      </c>
      <c r="I7" s="48" t="s">
        <v>1</v>
      </c>
    </row>
    <row r="8" spans="1:10" ht="15.75" thickBot="1" x14ac:dyDescent="0.3">
      <c r="A8" s="75">
        <v>2</v>
      </c>
      <c r="B8" s="76" t="s">
        <v>53</v>
      </c>
      <c r="C8" s="64"/>
      <c r="D8" s="64"/>
      <c r="E8" s="76" t="s">
        <v>56</v>
      </c>
      <c r="F8" s="64"/>
      <c r="G8" s="74">
        <v>2</v>
      </c>
      <c r="H8" s="71"/>
      <c r="I8" s="11">
        <f>G8*H8</f>
        <v>0</v>
      </c>
    </row>
    <row r="9" spans="1:10" s="6" customFormat="1" ht="31.5" thickTop="1" thickBot="1" x14ac:dyDescent="0.3">
      <c r="A9" s="66" t="s">
        <v>54</v>
      </c>
      <c r="B9" s="68"/>
      <c r="C9" s="68"/>
      <c r="D9" s="68"/>
      <c r="E9" s="68"/>
      <c r="F9" s="68"/>
      <c r="G9" s="69">
        <f>G8</f>
        <v>2</v>
      </c>
      <c r="H9" s="70"/>
      <c r="I9" s="12">
        <f>SUM(I8:I8)</f>
        <v>0</v>
      </c>
      <c r="J9" s="14"/>
    </row>
  </sheetData>
  <sheetProtection algorithmName="SHA-512" hashValue="Jjmt7wJjfb+cLWw1uKog3NwLJhyll75tZypanEw4LA32BSwuyh3BryCsG96J3J+PnFTHbYx4yGB9NCWDdTyKbg==" saltValue="ALTBlUb3gv4s0zaEKhmMNQ==" spinCount="100000" sheet="1" objects="1" scenarios="1"/>
  <protectedRanges>
    <protectedRange sqref="H8" name="Oblast1"/>
  </protectedRanges>
  <pageMargins left="0.7" right="0.7" top="0.75" bottom="0.75" header="0.3" footer="0.3"/>
  <pageSetup paperSize="9" orientation="landscape" horizontalDpi="4294967293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9"/>
  <sheetViews>
    <sheetView zoomScale="85" zoomScaleNormal="85" workbookViewId="0">
      <selection activeCell="H8" sqref="H8"/>
    </sheetView>
  </sheetViews>
  <sheetFormatPr defaultRowHeight="15" x14ac:dyDescent="0.25"/>
  <cols>
    <col min="1" max="1" width="25.85546875" bestFit="1" customWidth="1"/>
    <col min="2" max="2" width="17" customWidth="1"/>
    <col min="3" max="3" width="12.42578125" customWidth="1"/>
    <col min="4" max="4" width="13.140625" customWidth="1"/>
    <col min="5" max="7" width="11.42578125" customWidth="1"/>
    <col min="8" max="8" width="15" customWidth="1"/>
    <col min="9" max="9" width="13.140625" customWidth="1"/>
  </cols>
  <sheetData>
    <row r="2" spans="1:10" x14ac:dyDescent="0.25">
      <c r="A2" s="3" t="s">
        <v>30</v>
      </c>
    </row>
    <row r="3" spans="1:10" ht="15.75" thickBot="1" x14ac:dyDescent="0.3"/>
    <row r="4" spans="1:10" ht="37.5" thickBot="1" x14ac:dyDescent="0.3">
      <c r="A4" s="1" t="s">
        <v>15</v>
      </c>
      <c r="B4" s="2" t="s">
        <v>5</v>
      </c>
      <c r="C4" s="1" t="s">
        <v>7</v>
      </c>
    </row>
    <row r="6" spans="1:10" ht="15.75" thickBot="1" x14ac:dyDescent="0.3">
      <c r="A6" s="6"/>
      <c r="B6" s="8" t="s">
        <v>58</v>
      </c>
      <c r="C6" s="9">
        <v>2014</v>
      </c>
      <c r="D6" s="9">
        <v>2015</v>
      </c>
      <c r="E6" s="9">
        <v>2016</v>
      </c>
      <c r="F6" s="8" t="s">
        <v>61</v>
      </c>
      <c r="G6" s="6"/>
      <c r="H6" s="6"/>
      <c r="I6" s="6"/>
      <c r="J6" s="6"/>
    </row>
    <row r="7" spans="1:10" ht="48.75" thickBot="1" x14ac:dyDescent="0.3">
      <c r="A7" s="48" t="s">
        <v>12</v>
      </c>
      <c r="B7" s="48" t="s">
        <v>9</v>
      </c>
      <c r="C7" s="48" t="s">
        <v>9</v>
      </c>
      <c r="D7" s="48" t="s">
        <v>9</v>
      </c>
      <c r="E7" s="48" t="s">
        <v>9</v>
      </c>
      <c r="F7" s="48" t="s">
        <v>9</v>
      </c>
      <c r="G7" s="48" t="s">
        <v>10</v>
      </c>
      <c r="H7" s="48" t="s">
        <v>11</v>
      </c>
      <c r="I7" s="48" t="s">
        <v>1</v>
      </c>
      <c r="J7" s="6"/>
    </row>
    <row r="8" spans="1:10" ht="15.75" thickBot="1" x14ac:dyDescent="0.3">
      <c r="A8" s="75">
        <v>1</v>
      </c>
      <c r="B8" s="76" t="s">
        <v>31</v>
      </c>
      <c r="C8" s="76"/>
      <c r="D8" s="76"/>
      <c r="E8" s="76" t="s">
        <v>32</v>
      </c>
      <c r="F8" s="64"/>
      <c r="G8" s="74">
        <v>2</v>
      </c>
      <c r="H8" s="71"/>
      <c r="I8" s="11">
        <f>G8*H8</f>
        <v>0</v>
      </c>
      <c r="J8" s="6"/>
    </row>
    <row r="9" spans="1:10" ht="31.5" thickTop="1" thickBot="1" x14ac:dyDescent="0.3">
      <c r="A9" s="66" t="s">
        <v>54</v>
      </c>
      <c r="B9" s="68"/>
      <c r="C9" s="68"/>
      <c r="D9" s="68"/>
      <c r="E9" s="68"/>
      <c r="F9" s="68"/>
      <c r="G9" s="69">
        <f>G8</f>
        <v>2</v>
      </c>
      <c r="H9" s="70"/>
      <c r="I9" s="12">
        <f>SUM(I8:I8)</f>
        <v>0</v>
      </c>
      <c r="J9" s="14"/>
    </row>
  </sheetData>
  <sheetProtection algorithmName="SHA-512" hashValue="dtXZY5MURJtBE0GBULMcL/H11XsWJfMABX96dKpVC4jGJZnUPXCAI1P6gKNphhL5k2cDZcWfcBeWoJnTnts6NA==" saltValue="Yyul8aeadgNmmVBxaY+Fgg==" spinCount="100000" sheet="1" objects="1" scenarios="1"/>
  <protectedRanges>
    <protectedRange sqref="H8" name="Oblast1"/>
  </protectedRanges>
  <pageMargins left="0.7" right="0.7" top="0.75" bottom="0.75" header="0.3" footer="0.3"/>
  <pageSetup paperSize="9" orientation="landscape" horizontalDpi="4294967293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J9"/>
  <sheetViews>
    <sheetView zoomScale="85" zoomScaleNormal="85" workbookViewId="0">
      <selection activeCell="H8" sqref="H8"/>
    </sheetView>
  </sheetViews>
  <sheetFormatPr defaultRowHeight="15" x14ac:dyDescent="0.25"/>
  <cols>
    <col min="1" max="1" width="31.85546875" customWidth="1"/>
    <col min="2" max="2" width="17" customWidth="1"/>
    <col min="3" max="3" width="14.28515625" customWidth="1"/>
    <col min="4" max="4" width="14.28515625" style="33" customWidth="1"/>
    <col min="5" max="6" width="14.28515625" style="35" customWidth="1"/>
    <col min="7" max="7" width="13.7109375" customWidth="1"/>
    <col min="8" max="8" width="11.42578125" customWidth="1"/>
    <col min="9" max="9" width="15" customWidth="1"/>
  </cols>
  <sheetData>
    <row r="2" spans="1:10" x14ac:dyDescent="0.25">
      <c r="A2" s="3" t="s">
        <v>30</v>
      </c>
    </row>
    <row r="3" spans="1:10" ht="15.75" thickBot="1" x14ac:dyDescent="0.3"/>
    <row r="4" spans="1:10" ht="37.5" thickBot="1" x14ac:dyDescent="0.3">
      <c r="A4" s="1" t="s">
        <v>78</v>
      </c>
      <c r="B4" s="31" t="s">
        <v>79</v>
      </c>
      <c r="C4" s="1" t="s">
        <v>17</v>
      </c>
      <c r="D4" s="34"/>
      <c r="E4" s="36"/>
      <c r="F4" s="36"/>
    </row>
    <row r="5" spans="1:10" s="28" customFormat="1" x14ac:dyDescent="0.25">
      <c r="A5" s="29"/>
      <c r="B5" s="30"/>
      <c r="C5" s="29"/>
      <c r="D5" s="34"/>
      <c r="E5" s="36"/>
      <c r="F5" s="36"/>
    </row>
    <row r="6" spans="1:10" ht="15.75" thickBot="1" x14ac:dyDescent="0.3">
      <c r="B6" s="37" t="s">
        <v>58</v>
      </c>
      <c r="C6" s="38">
        <v>2014</v>
      </c>
      <c r="D6" s="38">
        <v>2015</v>
      </c>
      <c r="E6" s="38">
        <v>2016</v>
      </c>
      <c r="F6" s="37" t="s">
        <v>59</v>
      </c>
    </row>
    <row r="7" spans="1:10" ht="48.75" thickBot="1" x14ac:dyDescent="0.3">
      <c r="A7" s="48" t="s">
        <v>12</v>
      </c>
      <c r="B7" s="48" t="s">
        <v>9</v>
      </c>
      <c r="C7" s="48" t="s">
        <v>9</v>
      </c>
      <c r="D7" s="48" t="s">
        <v>9</v>
      </c>
      <c r="E7" s="48" t="s">
        <v>9</v>
      </c>
      <c r="F7" s="48" t="s">
        <v>9</v>
      </c>
      <c r="G7" s="48" t="s">
        <v>10</v>
      </c>
      <c r="H7" s="48" t="s">
        <v>11</v>
      </c>
      <c r="I7" s="48" t="s">
        <v>1</v>
      </c>
    </row>
    <row r="8" spans="1:10" ht="33.75" customHeight="1" thickBot="1" x14ac:dyDescent="0.3">
      <c r="A8" s="62" t="s">
        <v>62</v>
      </c>
      <c r="B8" s="63" t="s">
        <v>31</v>
      </c>
      <c r="C8" s="64"/>
      <c r="D8" s="64"/>
      <c r="E8" s="64"/>
      <c r="F8" s="64"/>
      <c r="G8" s="65">
        <v>1</v>
      </c>
      <c r="H8" s="71"/>
      <c r="I8" s="17">
        <f>G8*H8</f>
        <v>0</v>
      </c>
      <c r="J8" s="22"/>
    </row>
    <row r="9" spans="1:10" ht="31.5" thickTop="1" thickBot="1" x14ac:dyDescent="0.3">
      <c r="A9" s="66" t="s">
        <v>57</v>
      </c>
      <c r="B9" s="67"/>
      <c r="C9" s="68"/>
      <c r="D9" s="68"/>
      <c r="E9" s="68"/>
      <c r="F9" s="68"/>
      <c r="G9" s="69">
        <f>G8</f>
        <v>1</v>
      </c>
      <c r="H9" s="70"/>
      <c r="I9" s="12">
        <f>SUM(I8:I8)</f>
        <v>0</v>
      </c>
    </row>
  </sheetData>
  <sheetProtection algorithmName="SHA-512" hashValue="XyU4+XNDjG2PPd+mahPrtNfW1ZVGWXhBmM6G26719PRCwdf6rSydqGvTManAQspuWsVleD1UPPHP4XXp2vJkDw==" saltValue="gO7mvyp5pAWkbqaQUMAecg==" spinCount="100000" sheet="1" objects="1" scenarios="1"/>
  <protectedRanges>
    <protectedRange sqref="H8" name="Oblast1"/>
  </protectedRanges>
  <pageMargins left="0.7" right="0.7" top="0.75" bottom="0.75" header="0.3" footer="0.3"/>
  <pageSetup paperSize="9" scale="89" fitToHeight="0" orientation="landscape" horizontalDpi="4294967293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2"/>
  <sheetViews>
    <sheetView workbookViewId="0">
      <selection activeCell="B6" sqref="B6"/>
    </sheetView>
  </sheetViews>
  <sheetFormatPr defaultRowHeight="15" x14ac:dyDescent="0.25"/>
  <cols>
    <col min="1" max="1" width="40.85546875" customWidth="1"/>
    <col min="2" max="2" width="34.5703125" customWidth="1"/>
  </cols>
  <sheetData>
    <row r="1" spans="1:2" x14ac:dyDescent="0.25">
      <c r="A1" s="35"/>
      <c r="B1" s="35"/>
    </row>
    <row r="2" spans="1:2" x14ac:dyDescent="0.25">
      <c r="A2" s="32" t="s">
        <v>30</v>
      </c>
      <c r="B2" s="35"/>
    </row>
    <row r="3" spans="1:2" ht="15.75" thickBot="1" x14ac:dyDescent="0.3">
      <c r="A3" s="35"/>
      <c r="B3" s="35"/>
    </row>
    <row r="4" spans="1:2" ht="30.75" thickBot="1" x14ac:dyDescent="0.3">
      <c r="A4" s="81" t="s">
        <v>63</v>
      </c>
      <c r="B4" s="82" t="s">
        <v>64</v>
      </c>
    </row>
    <row r="5" spans="1:2" ht="30" x14ac:dyDescent="0.25">
      <c r="A5" s="83" t="s">
        <v>65</v>
      </c>
      <c r="B5" s="84">
        <f>'Kontrola a servis plynových zař'!K16</f>
        <v>0</v>
      </c>
    </row>
    <row r="6" spans="1:2" x14ac:dyDescent="0.25">
      <c r="A6" s="85" t="s">
        <v>69</v>
      </c>
      <c r="B6" s="86">
        <f>'Kontrola vč. plynovodu'!K17</f>
        <v>0</v>
      </c>
    </row>
    <row r="7" spans="1:2" x14ac:dyDescent="0.25">
      <c r="A7" s="85" t="s">
        <v>6</v>
      </c>
      <c r="B7" s="86">
        <f>'Revize plynových zařízení'!K17</f>
        <v>0</v>
      </c>
    </row>
    <row r="8" spans="1:2" x14ac:dyDescent="0.25">
      <c r="A8" s="85" t="s">
        <v>23</v>
      </c>
      <c r="B8" s="86">
        <f>'Školení obsluh PZ'!I9</f>
        <v>0</v>
      </c>
    </row>
    <row r="9" spans="1:2" x14ac:dyDescent="0.25">
      <c r="A9" s="85" t="s">
        <v>66</v>
      </c>
      <c r="B9" s="86">
        <f>'Školení odpov.osob za PZ '!I9</f>
        <v>0</v>
      </c>
    </row>
    <row r="10" spans="1:2" x14ac:dyDescent="0.25">
      <c r="A10" s="85" t="s">
        <v>16</v>
      </c>
      <c r="B10" s="86">
        <f>'Školení obsluh plyn.kotlů'!I9</f>
        <v>0</v>
      </c>
    </row>
    <row r="11" spans="1:2" ht="15.75" thickBot="1" x14ac:dyDescent="0.3">
      <c r="A11" s="87" t="s">
        <v>67</v>
      </c>
      <c r="B11" s="88">
        <f>'Odb.prohlídka kotelny'!I9</f>
        <v>0</v>
      </c>
    </row>
    <row r="12" spans="1:2" ht="15.75" thickBot="1" x14ac:dyDescent="0.3">
      <c r="A12" s="89" t="s">
        <v>68</v>
      </c>
      <c r="B12" s="90">
        <f>SUM(B5:B11)</f>
        <v>0</v>
      </c>
    </row>
  </sheetData>
  <sheetProtection algorithmName="SHA-512" hashValue="FNoyML8h5JLqCr8XFmCsVrPA6SHjqHHtTn3G6GHDajB/tjOovBGA7YanE/POC6wHffXypqn8WPSGjbCCW/Ubhg==" saltValue="niDy7DZPWvNikxU2+lhYaQ==" spinCount="100000" sheet="1" objects="1" scenarios="1"/>
  <pageMargins left="0.7" right="0.7" top="0.78740157499999996" bottom="0.78740157499999996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8</vt:i4>
      </vt:variant>
    </vt:vector>
  </HeadingPairs>
  <TitlesOfParts>
    <vt:vector size="8" baseType="lpstr">
      <vt:lpstr>Kontrola a servis plynových zař</vt:lpstr>
      <vt:lpstr>Kontrola vč. plynovodu</vt:lpstr>
      <vt:lpstr>Odb.prohlídka kotelny</vt:lpstr>
      <vt:lpstr>Revize plynových zařízení</vt:lpstr>
      <vt:lpstr>Školení obsluh PZ</vt:lpstr>
      <vt:lpstr>Školení odpov.osob za PZ </vt:lpstr>
      <vt:lpstr>Školení obsluh plyn.kotlů</vt:lpstr>
      <vt:lpstr>Rekapitulace ceny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2013-05-30T17:00:15Z</dcterms:modified>
</cp:coreProperties>
</file>